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200" windowHeight="11475"/>
  </bookViews>
  <sheets>
    <sheet name="форма 1" sheetId="1" r:id="rId1"/>
    <sheet name="форма 10" sheetId="2" r:id="rId2"/>
    <sheet name="форма 14" sheetId="3" r:id="rId3"/>
    <sheet name="форма 15" sheetId="4" r:id="rId4"/>
  </sheets>
  <externalReferences>
    <externalReference r:id="rId5"/>
    <externalReference r:id="rId6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7" i="4" l="1"/>
  <c r="B26" i="4"/>
  <c r="B18" i="4"/>
  <c r="B37" i="2"/>
  <c r="D31" i="2" l="1"/>
  <c r="A31" i="2"/>
  <c r="A30" i="2"/>
  <c r="B24" i="2" l="1"/>
  <c r="B23" i="2"/>
  <c r="B22" i="2"/>
  <c r="C24" i="2"/>
  <c r="B25" i="2" l="1"/>
  <c r="B13" i="4" l="1"/>
  <c r="B17" i="4" l="1"/>
  <c r="B14" i="4" l="1"/>
</calcChain>
</file>

<file path=xl/sharedStrings.xml><?xml version="1.0" encoding="utf-8"?>
<sst xmlns="http://schemas.openxmlformats.org/spreadsheetml/2006/main" count="127" uniqueCount="101">
  <si>
    <t>Приложение</t>
  </si>
  <si>
    <t>к приказу ФАС России</t>
  </si>
  <si>
    <t>от 14.07.2017 N 930/17</t>
  </si>
  <si>
    <t>ЕДИНЫЕ ФОРМЫ РАСКРЫТИЯ ИНФОРМАЦИИ</t>
  </si>
  <si>
    <t>ТЕПЛОСНАБЖАЮЩИМИ И ТЕПЛОСЕТЕВЫМИ ОРГАНИЗАЦИЯМИ</t>
  </si>
  <si>
    <t>Форма 1. Общая информация о регулируемой организации &lt;1&gt;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</si>
  <si>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</si>
  <si>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</si>
  <si>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</si>
  <si>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</si>
  <si>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</si>
  <si>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</si>
  <si>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</si>
  <si>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</si>
  <si>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</si>
  <si>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</si>
  <si>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</si>
  <si>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</si>
  <si>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</si>
  <si>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</si>
  <si>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</si>
  <si>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</si>
  <si>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--------------------------------</t>
  </si>
  <si>
    <t>&lt;1&gt; Заполняется на основании правоустанавливающих документов регулируемой организации.</t>
  </si>
  <si>
    <t>Форма 10. Информация об инвестиционных программах</t>
  </si>
  <si>
    <t>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</si>
  <si>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</si>
  <si>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</si>
  <si>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</si>
  <si>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</si>
  <si>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</si>
  <si>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</si>
  <si>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</si>
  <si>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</si>
  <si>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</si>
  <si>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</si>
  <si>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Показатели эффективности реализации</t>
  </si>
  <si>
    <t>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</si>
  <si>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</si>
  <si>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</si>
  <si>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Информация об использовании инвестиционных средств</t>
  </si>
  <si>
    <t>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</si>
  <si>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</si>
  <si>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</si>
  <si>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</si>
  <si>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</si>
  <si>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</si>
  <si>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</si>
  <si>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Форма 14. Информация о способах приобретения,</t>
  </si>
  <si>
    <t>стоимости и объемах товаров, необходимых для производства</t>
  </si>
  <si>
    <t>регулируемых товаров и (или) оказания регулируемых услуг</t>
  </si>
  <si>
    <t>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</si>
  <si>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</si>
  <si>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</si>
  <si>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</si>
  <si>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Форма 15. Информация о предложении регулируемой организации</t>
  </si>
  <si>
    <t>об установлении цен (тарифов) в сфере теплоснабжения</t>
  </si>
  <si>
    <t>на очередной расчетный период регулирования</t>
  </si>
  <si>
    <t>Предлагаемый метод регулирования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</si>
  <si>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</si>
  <si>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</si>
  <si>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 (тыс.руб.)</t>
  </si>
  <si>
    <t>Годовой объем полезного отпуска тепловой энергии (теплоносителя) (Гкал)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</si>
  <si>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</si>
  <si>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"Развитие системы теплоснабжения в городском окурге Кохма в 2015-2022 годы"</t>
  </si>
  <si>
    <t>Повышение надежности, качества и энергетической эффективности системы теплоснабжения городского округа Кохма Ивановской области;</t>
  </si>
  <si>
    <t>Департамент энергетки и тарифов Ивановской области</t>
  </si>
  <si>
    <t>Администрация г.о. Кохма</t>
  </si>
  <si>
    <t>2015-2022</t>
  </si>
  <si>
    <t>Строительство объектов в целях подключения потребителей</t>
  </si>
  <si>
    <t>средства, полученные за счет
платы за подключение</t>
  </si>
  <si>
    <t>модернизация котельной ООО «Ивановская тепловая электростанция»</t>
  </si>
  <si>
    <t>Реконструкция существующих участков тепловых сетей от котельной ООО «Ивановская тепловая электростанция»</t>
  </si>
  <si>
    <t>Потребность в финансовых средствах на 2015-2022 год, тыс. руб. (с НДС)</t>
  </si>
  <si>
    <t>потери тепловой энергии при передаче тепловой энергии по тепловым сетям</t>
  </si>
  <si>
    <t>удельный расход условного топлива на выработку единицы тепловой энергии</t>
  </si>
  <si>
    <t>Фактические значения целевых показателей инвестиционной программы (2017 г.)</t>
  </si>
  <si>
    <t>изменен срок действия ИП:в прежней редакции период с 2015-2020 гг.,  в новой редакции  с 2015 - 2022 гг.</t>
  </si>
  <si>
    <t>Котельная ООО "ИТЭС" в г.о. Кохма</t>
  </si>
  <si>
    <t>2017-2019</t>
  </si>
  <si>
    <t>котельная в м. Бухарово Ивановского района</t>
  </si>
  <si>
    <t>метод экономически обоснованных затрат</t>
  </si>
  <si>
    <t>Расчетная величина тарифов на коллекторах котельной (среднегодовая)</t>
  </si>
  <si>
    <t>Расчетная величина тарифовот сети котельной (среднегодовая)</t>
  </si>
  <si>
    <t>Расчетная величина тарифов (среднегодовой)</t>
  </si>
  <si>
    <t>метод индексации установленных тарифов</t>
  </si>
  <si>
    <t>привлеченные средства</t>
  </si>
  <si>
    <t>1/16,8</t>
  </si>
  <si>
    <t>-</t>
  </si>
  <si>
    <t xml:space="preserve">Общество с ограниченной ответственностью «Ивановская тепловая электростанция»  </t>
  </si>
  <si>
    <t>Артемьев Николай Владимирович</t>
  </si>
  <si>
    <t>1053701071270 от 03.05.2005 выдан Инспекцией Федеральной налоговой службы по г. Иваново</t>
  </si>
  <si>
    <t>153511, Ивановская обл., г.о. Кохма, ул. Ивановская, д. 18, литер К20</t>
  </si>
  <si>
    <t>8 (4932) 93 88 63</t>
  </si>
  <si>
    <t>http://ivtes.ru/</t>
  </si>
  <si>
    <t>ites-pto@mail.ru</t>
  </si>
  <si>
    <t>8:30 - 17:00</t>
  </si>
  <si>
    <t xml:space="preserve">Некомбтнированное производство тепловой энергии; Передача; Сбыт </t>
  </si>
  <si>
    <t xml:space="preserve">Федеральный закон "О закупках товаров, работ, услуг отдельными видами юридических лиц" от 18.07.2011 N 223-ФЗ </t>
  </si>
  <si>
    <t>http://zakupki.gov.ru</t>
  </si>
  <si>
    <t xml:space="preserve">В рамках выполнение инвестиционной программы установка котла, перенос бойлерной с последующим монтажом и проведение соответствующих закупок.,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</si>
</sst>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mbria"/>
      <family val="1"/>
      <charset val="204"/>
    </font>
    <font>
      <b/>
      <sz val="9"/>
      <color theme="1"/>
      <name val="Cambria"/>
      <family val="1"/>
      <charset val="204"/>
    </font>
    <font>
      <u/>
      <sz val="9"/>
      <color theme="10"/>
      <name val="Cambria"/>
      <family val="1"/>
      <charset val="204"/>
    </font>
    <font>
      <sz val="9"/>
      <name val="Cambria"/>
      <family val="1"/>
      <charset val="204"/>
    </font>
    <font>
      <sz val="9"/>
      <color theme="0" tint="-0.14999847407452621"/>
      <name val="Cambria"/>
      <family val="1"/>
      <charset val="204"/>
    </font>
    <font>
      <sz val="9"/>
      <color rgb="FF000000"/>
      <name val="Cambria"/>
      <family val="1"/>
      <charset val="204"/>
    </font>
    <font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10" fontId="2" fillId="0" borderId="2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0" fontId="3" fillId="3" borderId="0" xfId="0" applyFont="1" applyFill="1" applyAlignment="1">
      <alignment horizontal="justify" vertical="center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1" applyFill="1" applyBorder="1" applyAlignment="1">
      <alignment horizontal="center" vertical="center" wrapText="1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8;&#1072;&#1088;&#1080;&#1092;%202019/&#1048;&#1058;&#1069;&#1057;%20&#1050;&#1086;&#1093;&#1084;&#1072;/&#1058;&#1072;&#1073;&#1083;&#1080;&#1094;&#1099;%20&#1087;&#1086;%20&#1088;&#1072;&#1089;&#1095;&#1077;&#1090;&#1091;%20&#1090;&#1072;&#1088;&#1080;&#1092;&#1086;&#1074;%20&#1048;&#1058;&#1069;&#1057;%20&#1050;&#1054;&#1061;&#1052;&#1040;%202019-2023%20&#1086;&#1090;&#1087;&#1091;&#1089;&#1082;%20&#1087;&#1086;%20&#1076;&#1086;&#1083;&#1075;&#1086;&#1089;&#1088;&#1086;&#1095;&#1082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8;&#1072;&#1088;&#1080;&#1092;%202019/&#1048;&#1058;&#1069;&#1057;%20&#1041;&#1091;&#1093;&#1072;&#1088;&#1086;&#1074;&#1086;/&#1058;&#1072;&#1073;&#1083;&#1080;&#1094;&#1099;%20&#1087;&#1086;%20&#1088;&#1072;&#1089;&#1095;&#1077;&#1090;&#1091;%20&#1090;&#1072;&#1088;&#1080;&#1092;&#1086;&#1074;%20&#1048;&#1058;&#1069;&#1057;%20&#1041;&#1091;&#1093;&#1072;&#1088;&#1086;&#1074;&#1086;%202019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1"/>
      <sheetName val="2"/>
      <sheetName val="2.1"/>
      <sheetName val="2.2"/>
      <sheetName val="3"/>
      <sheetName val="4"/>
      <sheetName val="4.1"/>
      <sheetName val="4.2"/>
      <sheetName val="4.3"/>
      <sheetName val="4.4"/>
      <sheetName val="4.5"/>
      <sheetName val="5"/>
      <sheetName val="5.1"/>
      <sheetName val="7"/>
      <sheetName val="8"/>
      <sheetName val="9.1"/>
      <sheetName val="9.2"/>
      <sheetName val="9.3"/>
      <sheetName val="АМ ИП"/>
      <sheetName val="10.1"/>
      <sheetName val="10.2"/>
      <sheetName val="10.3"/>
      <sheetName val="11.1"/>
      <sheetName val="11.2"/>
      <sheetName val="11.3"/>
      <sheetName val="коррект налог имущ"/>
      <sheetName val="выпад.доходы "/>
      <sheetName val="Фин.результат"/>
      <sheetName val="12 ИНД"/>
      <sheetName val="13"/>
      <sheetName val="14.1"/>
      <sheetName val="14.2"/>
      <sheetName val="14.3"/>
      <sheetName val="14.4"/>
      <sheetName val="Тариф расчетный"/>
      <sheetName val="Тариф к утверждению"/>
      <sheetName val="12 ЭОТ"/>
      <sheetName val="срвз ээ"/>
      <sheetName val="ФОТ 2017"/>
      <sheetName val="6.1"/>
      <sheetName val="6.2"/>
      <sheetName val="аренда"/>
      <sheetName val="Лист2"/>
    </sheetNames>
    <sheetDataSet>
      <sheetData sheetId="0"/>
      <sheetData sheetId="1">
        <row r="9">
          <cell r="D9">
            <v>11415</v>
          </cell>
        </row>
      </sheetData>
      <sheetData sheetId="2">
        <row r="17">
          <cell r="X17">
            <v>4510</v>
          </cell>
        </row>
        <row r="31">
          <cell r="X31">
            <v>17755.060000000005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70">
          <cell r="P70">
            <v>64156.092458405845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54">
          <cell r="D54">
            <v>1620.7738040164631</v>
          </cell>
        </row>
        <row r="55">
          <cell r="D55">
            <v>3201.6977743342859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12 ЭОТ"/>
      <sheetName val="Тариф к утверждению "/>
      <sheetName val="1"/>
      <sheetName val="2"/>
      <sheetName val="2.1"/>
      <sheetName val="2.2"/>
      <sheetName val="3"/>
      <sheetName val="4"/>
      <sheetName val="4.1"/>
      <sheetName val="4.2"/>
      <sheetName val="4.3"/>
      <sheetName val="4.4"/>
      <sheetName val="4.5"/>
      <sheetName val="5"/>
      <sheetName val="5.1"/>
      <sheetName val="7"/>
      <sheetName val="срвз ээ"/>
      <sheetName val="8"/>
      <sheetName val="9.1"/>
      <sheetName val="9.2"/>
      <sheetName val="9.3"/>
      <sheetName val="Фин.результат"/>
      <sheetName val="расчет аренды"/>
      <sheetName val="10.1"/>
      <sheetName val="10.2"/>
      <sheetName val="10.3"/>
      <sheetName val="11.1"/>
      <sheetName val="11.2"/>
      <sheetName val="11.3"/>
      <sheetName val="13"/>
      <sheetName val="12 ИНД"/>
      <sheetName val="14.1"/>
      <sheetName val="14.2"/>
      <sheetName val="14.3"/>
      <sheetName val="14.4"/>
      <sheetName val="Тариф расчетный"/>
      <sheetName val="Тариф к утверждению"/>
      <sheetName val="ФОТ 2017"/>
      <sheetName val="6.1"/>
      <sheetName val="6.2"/>
      <sheetName val="аренда"/>
      <sheetName val="Лист2"/>
    </sheetNames>
    <sheetDataSet>
      <sheetData sheetId="0"/>
      <sheetData sheetId="1">
        <row r="48">
          <cell r="I48">
            <v>3533.5484913140494</v>
          </cell>
        </row>
      </sheetData>
      <sheetData sheetId="2"/>
      <sheetData sheetId="3"/>
      <sheetData sheetId="4">
        <row r="31">
          <cell r="X31">
            <v>1243.567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tes-pto@mail.ru" TargetMode="External"/><Relationship Id="rId1" Type="http://schemas.openxmlformats.org/officeDocument/2006/relationships/hyperlink" Target="http://ivtes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zakupki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G12" sqref="G12"/>
    </sheetView>
  </sheetViews>
  <sheetFormatPr defaultRowHeight="12" x14ac:dyDescent="0.2"/>
  <cols>
    <col min="1" max="1" width="34.28515625" style="1" customWidth="1"/>
    <col min="2" max="2" width="57.5703125" style="1" customWidth="1"/>
    <col min="3" max="16384" width="9.140625" style="1"/>
  </cols>
  <sheetData>
    <row r="1" spans="1:2" x14ac:dyDescent="0.2">
      <c r="A1" s="43" t="s">
        <v>0</v>
      </c>
      <c r="B1" s="43"/>
    </row>
    <row r="2" spans="1:2" x14ac:dyDescent="0.2">
      <c r="A2" s="43" t="s">
        <v>1</v>
      </c>
      <c r="B2" s="43"/>
    </row>
    <row r="3" spans="1:2" x14ac:dyDescent="0.2">
      <c r="A3" s="43" t="s">
        <v>2</v>
      </c>
      <c r="B3" s="43"/>
    </row>
    <row r="4" spans="1:2" x14ac:dyDescent="0.2">
      <c r="A4" s="2"/>
    </row>
    <row r="5" spans="1:2" x14ac:dyDescent="0.2">
      <c r="A5" s="44" t="s">
        <v>3</v>
      </c>
      <c r="B5" s="44"/>
    </row>
    <row r="6" spans="1:2" x14ac:dyDescent="0.2">
      <c r="A6" s="44" t="s">
        <v>4</v>
      </c>
      <c r="B6" s="44"/>
    </row>
    <row r="7" spans="1:2" x14ac:dyDescent="0.2">
      <c r="A7" s="2"/>
    </row>
    <row r="8" spans="1:2" x14ac:dyDescent="0.2">
      <c r="A8" s="45" t="s">
        <v>5</v>
      </c>
      <c r="B8" s="45"/>
    </row>
    <row r="9" spans="1:2" ht="12.75" thickBot="1" x14ac:dyDescent="0.25">
      <c r="A9" s="2"/>
    </row>
    <row r="10" spans="1:2" ht="36.75" thickBot="1" x14ac:dyDescent="0.25">
      <c r="A10" s="3" t="s">
        <v>6</v>
      </c>
      <c r="B10" s="4" t="s">
        <v>89</v>
      </c>
    </row>
    <row r="11" spans="1:2" ht="36.75" thickBot="1" x14ac:dyDescent="0.25">
      <c r="A11" s="5" t="s">
        <v>7</v>
      </c>
      <c r="B11" s="6" t="s">
        <v>90</v>
      </c>
    </row>
    <row r="12" spans="1:2" ht="84.75" thickBot="1" x14ac:dyDescent="0.25">
      <c r="A12" s="7" t="s">
        <v>8</v>
      </c>
      <c r="B12" s="8" t="s">
        <v>91</v>
      </c>
    </row>
    <row r="13" spans="1:2" ht="24.75" thickBot="1" x14ac:dyDescent="0.25">
      <c r="A13" s="7" t="s">
        <v>9</v>
      </c>
      <c r="B13" s="6" t="s">
        <v>92</v>
      </c>
    </row>
    <row r="14" spans="1:2" ht="36.75" thickBot="1" x14ac:dyDescent="0.25">
      <c r="A14" s="7" t="s">
        <v>10</v>
      </c>
      <c r="B14" s="6" t="s">
        <v>92</v>
      </c>
    </row>
    <row r="15" spans="1:2" ht="12.75" thickBot="1" x14ac:dyDescent="0.25">
      <c r="A15" s="7" t="s">
        <v>11</v>
      </c>
      <c r="B15" s="6" t="s">
        <v>93</v>
      </c>
    </row>
    <row r="16" spans="1:2" ht="48.75" thickBot="1" x14ac:dyDescent="0.25">
      <c r="A16" s="5" t="s">
        <v>12</v>
      </c>
      <c r="B16" s="47" t="s">
        <v>94</v>
      </c>
    </row>
    <row r="17" spans="1:2" ht="24.75" thickBot="1" x14ac:dyDescent="0.25">
      <c r="A17" s="7" t="s">
        <v>13</v>
      </c>
      <c r="B17" s="47" t="s">
        <v>95</v>
      </c>
    </row>
    <row r="18" spans="1:2" ht="48.75" thickBot="1" x14ac:dyDescent="0.25">
      <c r="A18" s="5" t="s">
        <v>14</v>
      </c>
      <c r="B18" s="6" t="s">
        <v>96</v>
      </c>
    </row>
    <row r="19" spans="1:2" ht="12.75" thickBot="1" x14ac:dyDescent="0.25">
      <c r="A19" s="7" t="s">
        <v>15</v>
      </c>
      <c r="B19" s="9" t="s">
        <v>97</v>
      </c>
    </row>
    <row r="20" spans="1:2" ht="36.75" thickBot="1" x14ac:dyDescent="0.25">
      <c r="A20" s="7" t="s">
        <v>16</v>
      </c>
      <c r="B20" s="6"/>
    </row>
    <row r="21" spans="1:2" ht="36.75" thickBot="1" x14ac:dyDescent="0.25">
      <c r="A21" s="5" t="s">
        <v>17</v>
      </c>
      <c r="B21" s="6">
        <f>'[1]1'!$D$9*2/1000</f>
        <v>22.83</v>
      </c>
    </row>
    <row r="22" spans="1:2" ht="48.75" thickBot="1" x14ac:dyDescent="0.25">
      <c r="A22" s="5" t="s">
        <v>18</v>
      </c>
      <c r="B22" s="6" t="s">
        <v>88</v>
      </c>
    </row>
    <row r="23" spans="1:2" ht="36.75" thickBot="1" x14ac:dyDescent="0.25">
      <c r="A23" s="5" t="s">
        <v>19</v>
      </c>
      <c r="B23" s="6" t="s">
        <v>88</v>
      </c>
    </row>
    <row r="24" spans="1:2" ht="36.75" thickBot="1" x14ac:dyDescent="0.25">
      <c r="A24" s="5" t="s">
        <v>20</v>
      </c>
      <c r="B24" s="6" t="s">
        <v>87</v>
      </c>
    </row>
    <row r="25" spans="1:2" ht="24.75" thickBot="1" x14ac:dyDescent="0.25">
      <c r="A25" s="7" t="s">
        <v>21</v>
      </c>
      <c r="B25" s="6" t="s">
        <v>88</v>
      </c>
    </row>
    <row r="26" spans="1:2" x14ac:dyDescent="0.2">
      <c r="A26" s="2"/>
    </row>
    <row r="27" spans="1:2" x14ac:dyDescent="0.2">
      <c r="A27" s="2" t="s">
        <v>22</v>
      </c>
    </row>
    <row r="28" spans="1:2" ht="42.75" customHeight="1" x14ac:dyDescent="0.2">
      <c r="A28" s="42" t="s">
        <v>23</v>
      </c>
      <c r="B28" s="42"/>
    </row>
  </sheetData>
  <mergeCells count="7">
    <mergeCell ref="A28:B28"/>
    <mergeCell ref="A1:B1"/>
    <mergeCell ref="A2:B2"/>
    <mergeCell ref="A3:B3"/>
    <mergeCell ref="A5:B5"/>
    <mergeCell ref="A6:B6"/>
    <mergeCell ref="A8:B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1">
      <formula1>900</formula1>
    </dataValidation>
  </dataValidations>
  <hyperlinks>
    <hyperlink ref="A8" location="P66" display="P66"/>
    <hyperlink ref="B16" r:id="rId1"/>
    <hyperlink ref="B1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2" workbookViewId="0">
      <selection activeCell="C15" sqref="C15"/>
    </sheetView>
  </sheetViews>
  <sheetFormatPr defaultRowHeight="12" x14ac:dyDescent="0.2"/>
  <cols>
    <col min="1" max="1" width="33.85546875" style="1" customWidth="1"/>
    <col min="2" max="2" width="49.140625" style="1" customWidth="1"/>
    <col min="3" max="3" width="34.42578125" style="1" customWidth="1"/>
    <col min="4" max="4" width="29.5703125" style="1" customWidth="1"/>
    <col min="5" max="16384" width="9.140625" style="1"/>
  </cols>
  <sheetData>
    <row r="1" spans="1:3" x14ac:dyDescent="0.2">
      <c r="A1" s="43" t="s">
        <v>0</v>
      </c>
      <c r="B1" s="43"/>
      <c r="C1" s="43"/>
    </row>
    <row r="2" spans="1:3" x14ac:dyDescent="0.2">
      <c r="A2" s="43" t="s">
        <v>1</v>
      </c>
      <c r="B2" s="43"/>
      <c r="C2" s="43"/>
    </row>
    <row r="3" spans="1:3" x14ac:dyDescent="0.2">
      <c r="A3" s="43" t="s">
        <v>2</v>
      </c>
      <c r="B3" s="43"/>
      <c r="C3" s="43"/>
    </row>
    <row r="4" spans="1:3" x14ac:dyDescent="0.2">
      <c r="A4" s="2"/>
    </row>
    <row r="5" spans="1:3" x14ac:dyDescent="0.2">
      <c r="A5" s="44" t="s">
        <v>3</v>
      </c>
      <c r="B5" s="44"/>
    </row>
    <row r="6" spans="1:3" x14ac:dyDescent="0.2">
      <c r="A6" s="44" t="s">
        <v>4</v>
      </c>
      <c r="B6" s="44"/>
    </row>
    <row r="7" spans="1:3" x14ac:dyDescent="0.2">
      <c r="A7" s="2"/>
    </row>
    <row r="8" spans="1:3" x14ac:dyDescent="0.2">
      <c r="A8" s="46" t="s">
        <v>24</v>
      </c>
      <c r="B8" s="46"/>
    </row>
    <row r="9" spans="1:3" x14ac:dyDescent="0.2">
      <c r="A9" s="46" t="s">
        <v>25</v>
      </c>
      <c r="B9" s="46"/>
    </row>
    <row r="10" spans="1:3" ht="12.75" thickBot="1" x14ac:dyDescent="0.25">
      <c r="A10" s="2"/>
    </row>
    <row r="11" spans="1:3" ht="24.75" thickBot="1" x14ac:dyDescent="0.25">
      <c r="A11" s="3" t="s">
        <v>26</v>
      </c>
      <c r="B11" s="10" t="s">
        <v>64</v>
      </c>
    </row>
    <row r="12" spans="1:3" ht="24.75" thickBot="1" x14ac:dyDescent="0.25">
      <c r="A12" s="7" t="s">
        <v>27</v>
      </c>
      <c r="B12" s="11">
        <v>42230</v>
      </c>
    </row>
    <row r="13" spans="1:3" ht="36.75" thickBot="1" x14ac:dyDescent="0.25">
      <c r="A13" s="7" t="s">
        <v>28</v>
      </c>
      <c r="B13" s="12" t="s">
        <v>65</v>
      </c>
    </row>
    <row r="14" spans="1:3" ht="72.75" thickBot="1" x14ac:dyDescent="0.25">
      <c r="A14" s="7" t="s">
        <v>29</v>
      </c>
      <c r="B14" s="12" t="s">
        <v>66</v>
      </c>
    </row>
    <row r="15" spans="1:3" ht="36.75" thickBot="1" x14ac:dyDescent="0.25">
      <c r="A15" s="7" t="s">
        <v>30</v>
      </c>
      <c r="B15" s="12" t="s">
        <v>67</v>
      </c>
    </row>
    <row r="16" spans="1:3" ht="24.75" thickBot="1" x14ac:dyDescent="0.25">
      <c r="A16" s="7" t="s">
        <v>31</v>
      </c>
      <c r="B16" s="12" t="s">
        <v>68</v>
      </c>
    </row>
    <row r="17" spans="1:4" x14ac:dyDescent="0.2">
      <c r="A17" s="2"/>
    </row>
    <row r="18" spans="1:4" x14ac:dyDescent="0.2">
      <c r="A18" s="46" t="s">
        <v>32</v>
      </c>
      <c r="B18" s="46"/>
    </row>
    <row r="19" spans="1:4" x14ac:dyDescent="0.2">
      <c r="A19" s="46" t="s">
        <v>33</v>
      </c>
      <c r="B19" s="46"/>
    </row>
    <row r="20" spans="1:4" ht="12.75" thickBot="1" x14ac:dyDescent="0.25">
      <c r="A20" s="2"/>
    </row>
    <row r="21" spans="1:4" ht="24.75" thickBot="1" x14ac:dyDescent="0.25">
      <c r="A21" s="13" t="s">
        <v>34</v>
      </c>
      <c r="B21" s="14" t="s">
        <v>73</v>
      </c>
      <c r="C21" s="14" t="s">
        <v>35</v>
      </c>
    </row>
    <row r="22" spans="1:4" ht="24.75" thickBot="1" x14ac:dyDescent="0.25">
      <c r="A22" s="15" t="s">
        <v>69</v>
      </c>
      <c r="B22" s="16">
        <f>2999999.66/1000</f>
        <v>2999.9996599999999</v>
      </c>
      <c r="C22" s="17" t="s">
        <v>70</v>
      </c>
    </row>
    <row r="23" spans="1:4" ht="30" customHeight="1" thickBot="1" x14ac:dyDescent="0.25">
      <c r="A23" s="18" t="s">
        <v>72</v>
      </c>
      <c r="B23" s="19">
        <f>35873375.13/1000</f>
        <v>35873.37513</v>
      </c>
      <c r="C23" s="18" t="s">
        <v>86</v>
      </c>
    </row>
    <row r="24" spans="1:4" ht="24.75" thickBot="1" x14ac:dyDescent="0.25">
      <c r="A24" s="18" t="s">
        <v>71</v>
      </c>
      <c r="B24" s="19">
        <f>(21256297.52+969052.12)/1000</f>
        <v>22225.34964</v>
      </c>
      <c r="C24" s="17" t="str">
        <f>C23</f>
        <v>привлеченные средства</v>
      </c>
    </row>
    <row r="25" spans="1:4" x14ac:dyDescent="0.2">
      <c r="A25" s="2"/>
      <c r="B25" s="20">
        <f>B22+B23+B24</f>
        <v>61098.724430000002</v>
      </c>
    </row>
    <row r="26" spans="1:4" x14ac:dyDescent="0.2">
      <c r="A26" s="46" t="s">
        <v>36</v>
      </c>
      <c r="B26" s="46"/>
      <c r="C26" s="46"/>
    </row>
    <row r="27" spans="1:4" x14ac:dyDescent="0.2">
      <c r="A27" s="46" t="s">
        <v>37</v>
      </c>
      <c r="B27" s="46"/>
      <c r="C27" s="46"/>
    </row>
    <row r="28" spans="1:4" ht="12.75" thickBot="1" x14ac:dyDescent="0.25">
      <c r="A28" s="2"/>
    </row>
    <row r="29" spans="1:4" ht="36.75" thickBot="1" x14ac:dyDescent="0.25">
      <c r="A29" s="13" t="s">
        <v>34</v>
      </c>
      <c r="B29" s="14" t="s">
        <v>38</v>
      </c>
      <c r="C29" s="14" t="s">
        <v>39</v>
      </c>
      <c r="D29" s="14" t="s">
        <v>76</v>
      </c>
    </row>
    <row r="30" spans="1:4" ht="29.25" customHeight="1" thickBot="1" x14ac:dyDescent="0.25">
      <c r="A30" s="18" t="str">
        <f>A23</f>
        <v>Реконструкция существующих участков тепловых сетей от котельной ООО «Ивановская тепловая электростанция»</v>
      </c>
      <c r="B30" s="18" t="s">
        <v>74</v>
      </c>
      <c r="C30" s="21">
        <v>0.192</v>
      </c>
      <c r="D30" s="22">
        <v>0.28000000000000003</v>
      </c>
    </row>
    <row r="31" spans="1:4" ht="29.25" customHeight="1" thickBot="1" x14ac:dyDescent="0.25">
      <c r="A31" s="18" t="str">
        <f>A24</f>
        <v>модернизация котельной ООО «Ивановская тепловая электростанция»</v>
      </c>
      <c r="B31" s="15" t="s">
        <v>75</v>
      </c>
      <c r="C31" s="23">
        <v>0.15790000000000001</v>
      </c>
      <c r="D31" s="24">
        <f>162.990482308919/1000</f>
        <v>0.16299048230891902</v>
      </c>
    </row>
    <row r="32" spans="1:4" x14ac:dyDescent="0.2">
      <c r="A32" s="2"/>
    </row>
    <row r="33" spans="1:4" x14ac:dyDescent="0.2">
      <c r="A33" s="46" t="s">
        <v>40</v>
      </c>
      <c r="B33" s="46"/>
      <c r="C33" s="46"/>
      <c r="D33" s="46"/>
    </row>
    <row r="34" spans="1:4" x14ac:dyDescent="0.2">
      <c r="A34" s="46" t="s">
        <v>41</v>
      </c>
      <c r="B34" s="46"/>
      <c r="C34" s="46"/>
      <c r="D34" s="46"/>
    </row>
    <row r="35" spans="1:4" ht="12.75" thickBot="1" x14ac:dyDescent="0.25">
      <c r="A35" s="2"/>
    </row>
    <row r="36" spans="1:4" ht="36.75" thickBot="1" x14ac:dyDescent="0.25">
      <c r="A36" s="13" t="s">
        <v>42</v>
      </c>
      <c r="B36" s="14" t="s">
        <v>34</v>
      </c>
      <c r="C36" s="14" t="s">
        <v>43</v>
      </c>
      <c r="D36" s="14" t="s">
        <v>44</v>
      </c>
    </row>
    <row r="37" spans="1:4" ht="24.75" thickBot="1" x14ac:dyDescent="0.25">
      <c r="A37" s="25"/>
      <c r="B37" s="26" t="str">
        <f>A30</f>
        <v>Реконструкция существующих участков тепловых сетей от котельной ООО «Ивановская тепловая электростанция»</v>
      </c>
      <c r="C37" s="26"/>
      <c r="D37" s="26"/>
    </row>
    <row r="38" spans="1:4" ht="12.75" thickBot="1" x14ac:dyDescent="0.25">
      <c r="A38" s="25"/>
      <c r="B38" s="26"/>
      <c r="C38" s="26"/>
      <c r="D38" s="26"/>
    </row>
    <row r="39" spans="1:4" ht="12.75" thickBot="1" x14ac:dyDescent="0.25">
      <c r="A39" s="15"/>
      <c r="B39" s="17"/>
      <c r="C39" s="17"/>
      <c r="D39" s="17"/>
    </row>
    <row r="40" spans="1:4" x14ac:dyDescent="0.2">
      <c r="A40" s="2"/>
    </row>
    <row r="41" spans="1:4" x14ac:dyDescent="0.2">
      <c r="A41" s="46" t="s">
        <v>45</v>
      </c>
      <c r="B41" s="46"/>
    </row>
    <row r="42" spans="1:4" ht="12.75" thickBot="1" x14ac:dyDescent="0.25">
      <c r="A42" s="2"/>
    </row>
    <row r="43" spans="1:4" ht="12.75" thickBot="1" x14ac:dyDescent="0.25">
      <c r="A43" s="13" t="s">
        <v>46</v>
      </c>
      <c r="B43" s="14" t="s">
        <v>47</v>
      </c>
    </row>
    <row r="44" spans="1:4" ht="24.75" thickBot="1" x14ac:dyDescent="0.25">
      <c r="A44" s="27">
        <v>42355</v>
      </c>
      <c r="B44" s="17" t="s">
        <v>77</v>
      </c>
    </row>
    <row r="45" spans="1:4" x14ac:dyDescent="0.2">
      <c r="A45" s="2"/>
    </row>
    <row r="46" spans="1:4" x14ac:dyDescent="0.2">
      <c r="A46" s="2"/>
    </row>
  </sheetData>
  <mergeCells count="14">
    <mergeCell ref="A8:B8"/>
    <mergeCell ref="A1:C1"/>
    <mergeCell ref="A2:C2"/>
    <mergeCell ref="A3:C3"/>
    <mergeCell ref="A5:B5"/>
    <mergeCell ref="A6:B6"/>
    <mergeCell ref="A34:D34"/>
    <mergeCell ref="A41:B41"/>
    <mergeCell ref="A9:B9"/>
    <mergeCell ref="A18:B18"/>
    <mergeCell ref="A19:B19"/>
    <mergeCell ref="A26:C26"/>
    <mergeCell ref="A27:C27"/>
    <mergeCell ref="A33:D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22" sqref="D22"/>
    </sheetView>
  </sheetViews>
  <sheetFormatPr defaultRowHeight="12" x14ac:dyDescent="0.2"/>
  <cols>
    <col min="1" max="1" width="32.28515625" style="1" customWidth="1"/>
    <col min="2" max="2" width="68.28515625" style="1" customWidth="1"/>
    <col min="3" max="16384" width="9.140625" style="1"/>
  </cols>
  <sheetData>
    <row r="1" spans="1:2" x14ac:dyDescent="0.2">
      <c r="A1" s="43" t="s">
        <v>0</v>
      </c>
      <c r="B1" s="43"/>
    </row>
    <row r="2" spans="1:2" x14ac:dyDescent="0.2">
      <c r="A2" s="43" t="s">
        <v>1</v>
      </c>
      <c r="B2" s="43"/>
    </row>
    <row r="3" spans="1:2" x14ac:dyDescent="0.2">
      <c r="A3" s="43" t="s">
        <v>2</v>
      </c>
      <c r="B3" s="43"/>
    </row>
    <row r="4" spans="1:2" x14ac:dyDescent="0.2">
      <c r="A4" s="2"/>
    </row>
    <row r="5" spans="1:2" x14ac:dyDescent="0.2">
      <c r="A5" s="44" t="s">
        <v>3</v>
      </c>
      <c r="B5" s="44"/>
    </row>
    <row r="6" spans="1:2" x14ac:dyDescent="0.2">
      <c r="A6" s="44" t="s">
        <v>4</v>
      </c>
      <c r="B6" s="44"/>
    </row>
    <row r="7" spans="1:2" x14ac:dyDescent="0.2">
      <c r="A7" s="2"/>
    </row>
    <row r="8" spans="1:2" x14ac:dyDescent="0.2">
      <c r="A8" s="46" t="s">
        <v>48</v>
      </c>
      <c r="B8" s="46"/>
    </row>
    <row r="9" spans="1:2" x14ac:dyDescent="0.2">
      <c r="A9" s="46" t="s">
        <v>49</v>
      </c>
      <c r="B9" s="46"/>
    </row>
    <row r="10" spans="1:2" x14ac:dyDescent="0.2">
      <c r="A10" s="46" t="s">
        <v>50</v>
      </c>
      <c r="B10" s="46"/>
    </row>
    <row r="11" spans="1:2" x14ac:dyDescent="0.2">
      <c r="A11" s="46" t="s">
        <v>51</v>
      </c>
      <c r="B11" s="46"/>
    </row>
    <row r="12" spans="1:2" ht="12.75" thickBot="1" x14ac:dyDescent="0.25">
      <c r="A12" s="2"/>
    </row>
    <row r="13" spans="1:2" ht="48.75" thickBot="1" x14ac:dyDescent="0.25">
      <c r="A13" s="3" t="s">
        <v>52</v>
      </c>
      <c r="B13" s="10" t="s">
        <v>98</v>
      </c>
    </row>
    <row r="14" spans="1:2" ht="24.75" thickBot="1" x14ac:dyDescent="0.25">
      <c r="A14" s="7" t="s">
        <v>53</v>
      </c>
      <c r="B14" s="48" t="s">
        <v>99</v>
      </c>
    </row>
    <row r="15" spans="1:2" ht="24.75" thickBot="1" x14ac:dyDescent="0.25">
      <c r="A15" s="7" t="s">
        <v>54</v>
      </c>
      <c r="B15" s="49" t="s">
        <v>100</v>
      </c>
    </row>
    <row r="16" spans="1:2" x14ac:dyDescent="0.2">
      <c r="A16" s="2"/>
    </row>
  </sheetData>
  <mergeCells count="9">
    <mergeCell ref="A9:B9"/>
    <mergeCell ref="A10:B10"/>
    <mergeCell ref="A11:B11"/>
    <mergeCell ref="A1:B1"/>
    <mergeCell ref="A2:B2"/>
    <mergeCell ref="A3:B3"/>
    <mergeCell ref="A5:B5"/>
    <mergeCell ref="A6:B6"/>
    <mergeCell ref="A8:B8"/>
  </mergeCells>
  <hyperlinks>
    <hyperlink ref="B1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14" sqref="D14"/>
    </sheetView>
  </sheetViews>
  <sheetFormatPr defaultRowHeight="12" x14ac:dyDescent="0.2"/>
  <cols>
    <col min="1" max="1" width="48.85546875" style="1" customWidth="1"/>
    <col min="2" max="2" width="24.85546875" style="1" customWidth="1"/>
    <col min="3" max="4" width="18.85546875" style="1" bestFit="1" customWidth="1"/>
    <col min="5" max="5" width="16" style="1" customWidth="1"/>
    <col min="6" max="6" width="15.42578125" style="1" customWidth="1"/>
    <col min="7" max="16384" width="9.140625" style="1"/>
  </cols>
  <sheetData>
    <row r="1" spans="1:4" x14ac:dyDescent="0.2">
      <c r="A1" s="43" t="s">
        <v>0</v>
      </c>
      <c r="B1" s="43"/>
    </row>
    <row r="2" spans="1:4" x14ac:dyDescent="0.2">
      <c r="A2" s="43" t="s">
        <v>1</v>
      </c>
      <c r="B2" s="43"/>
    </row>
    <row r="3" spans="1:4" x14ac:dyDescent="0.2">
      <c r="A3" s="43" t="s">
        <v>2</v>
      </c>
      <c r="B3" s="43"/>
    </row>
    <row r="4" spans="1:4" x14ac:dyDescent="0.2">
      <c r="A4" s="2"/>
      <c r="B4" s="2"/>
    </row>
    <row r="5" spans="1:4" x14ac:dyDescent="0.2">
      <c r="A5" s="44" t="s">
        <v>3</v>
      </c>
      <c r="B5" s="44"/>
    </row>
    <row r="6" spans="1:4" x14ac:dyDescent="0.2">
      <c r="A6" s="44" t="s">
        <v>4</v>
      </c>
      <c r="B6" s="44"/>
    </row>
    <row r="7" spans="1:4" x14ac:dyDescent="0.2">
      <c r="A7" s="2"/>
      <c r="B7" s="2"/>
    </row>
    <row r="8" spans="1:4" x14ac:dyDescent="0.2">
      <c r="A8" s="46" t="s">
        <v>55</v>
      </c>
      <c r="B8" s="46"/>
    </row>
    <row r="9" spans="1:4" x14ac:dyDescent="0.2">
      <c r="A9" s="46" t="s">
        <v>56</v>
      </c>
      <c r="B9" s="46"/>
    </row>
    <row r="10" spans="1:4" x14ac:dyDescent="0.2">
      <c r="A10" s="46" t="s">
        <v>57</v>
      </c>
      <c r="B10" s="46"/>
    </row>
    <row r="11" spans="1:4" ht="29.25" customHeight="1" thickBot="1" x14ac:dyDescent="0.25">
      <c r="A11" s="28" t="s">
        <v>78</v>
      </c>
      <c r="B11" s="2"/>
      <c r="C11" s="29"/>
      <c r="D11" s="29"/>
    </row>
    <row r="12" spans="1:4" ht="50.25" customHeight="1" thickBot="1" x14ac:dyDescent="0.25">
      <c r="A12" s="18" t="s">
        <v>58</v>
      </c>
      <c r="B12" s="30" t="s">
        <v>85</v>
      </c>
      <c r="C12" s="31"/>
      <c r="D12" s="31"/>
    </row>
    <row r="13" spans="1:4" ht="24.75" thickBot="1" x14ac:dyDescent="0.25">
      <c r="A13" s="7" t="s">
        <v>82</v>
      </c>
      <c r="B13" s="32">
        <f>'[1]Тариф к утверждению'!$D$54</f>
        <v>1620.7738040164631</v>
      </c>
      <c r="C13" s="33"/>
      <c r="D13" s="33"/>
    </row>
    <row r="14" spans="1:4" ht="24.75" thickBot="1" x14ac:dyDescent="0.25">
      <c r="A14" s="7" t="s">
        <v>83</v>
      </c>
      <c r="B14" s="32">
        <f>'[1]Тариф к утверждению'!$D$55</f>
        <v>3201.6977743342859</v>
      </c>
      <c r="C14" s="33"/>
      <c r="D14" s="33"/>
    </row>
    <row r="15" spans="1:4" ht="12.75" thickBot="1" x14ac:dyDescent="0.25">
      <c r="A15" s="7" t="s">
        <v>59</v>
      </c>
      <c r="B15" s="34" t="s">
        <v>79</v>
      </c>
      <c r="C15" s="31"/>
      <c r="D15" s="31"/>
    </row>
    <row r="16" spans="1:4" ht="36.75" thickBot="1" x14ac:dyDescent="0.25">
      <c r="A16" s="7" t="s">
        <v>60</v>
      </c>
      <c r="B16" s="34"/>
      <c r="C16" s="31"/>
      <c r="D16" s="31"/>
    </row>
    <row r="17" spans="1:4" ht="36.75" thickBot="1" x14ac:dyDescent="0.25">
      <c r="A17" s="7" t="s">
        <v>61</v>
      </c>
      <c r="B17" s="35">
        <f>'[1]12 ИНД'!$P$70</f>
        <v>64156.092458405845</v>
      </c>
      <c r="C17" s="36"/>
      <c r="D17" s="36"/>
    </row>
    <row r="18" spans="1:4" ht="24.75" thickBot="1" x14ac:dyDescent="0.25">
      <c r="A18" s="5" t="s">
        <v>62</v>
      </c>
      <c r="B18" s="37">
        <f>'[1]2'!$X$31+'[1]2'!$X$17</f>
        <v>22265.060000000005</v>
      </c>
      <c r="C18" s="38"/>
      <c r="D18" s="38"/>
    </row>
    <row r="19" spans="1:4" ht="48.75" thickBot="1" x14ac:dyDescent="0.25">
      <c r="A19" s="5" t="s">
        <v>63</v>
      </c>
      <c r="B19" s="37"/>
      <c r="C19" s="39"/>
      <c r="D19" s="39"/>
    </row>
    <row r="20" spans="1:4" x14ac:dyDescent="0.2">
      <c r="A20" s="2"/>
      <c r="B20" s="2"/>
      <c r="C20" s="29"/>
      <c r="D20" s="29"/>
    </row>
    <row r="21" spans="1:4" ht="12.75" thickBot="1" x14ac:dyDescent="0.25">
      <c r="A21" s="40" t="s">
        <v>80</v>
      </c>
      <c r="B21" s="2"/>
      <c r="C21" s="29"/>
      <c r="D21" s="29"/>
    </row>
    <row r="22" spans="1:4" ht="24.75" thickBot="1" x14ac:dyDescent="0.25">
      <c r="A22" s="18" t="s">
        <v>58</v>
      </c>
      <c r="B22" s="30" t="s">
        <v>81</v>
      </c>
      <c r="C22" s="31"/>
      <c r="D22" s="31"/>
    </row>
    <row r="23" spans="1:4" ht="12.75" thickBot="1" x14ac:dyDescent="0.25">
      <c r="A23" s="7" t="s">
        <v>84</v>
      </c>
      <c r="B23" s="32">
        <v>2841.4620935695862</v>
      </c>
      <c r="C23" s="33"/>
      <c r="D23" s="33"/>
    </row>
    <row r="24" spans="1:4" ht="12.75" thickBot="1" x14ac:dyDescent="0.25">
      <c r="A24" s="7" t="s">
        <v>59</v>
      </c>
      <c r="B24" s="34">
        <v>2019</v>
      </c>
      <c r="C24" s="31"/>
      <c r="D24" s="31"/>
    </row>
    <row r="25" spans="1:4" ht="36.75" thickBot="1" x14ac:dyDescent="0.25">
      <c r="A25" s="7" t="s">
        <v>60</v>
      </c>
      <c r="B25" s="34"/>
      <c r="C25" s="31"/>
      <c r="D25" s="31"/>
    </row>
    <row r="26" spans="1:4" ht="36.75" thickBot="1" x14ac:dyDescent="0.25">
      <c r="A26" s="7" t="s">
        <v>61</v>
      </c>
      <c r="B26" s="41">
        <f>'[2]12 ЭОТ'!$I$48</f>
        <v>3533.5484913140494</v>
      </c>
      <c r="C26" s="36"/>
      <c r="D26" s="36"/>
    </row>
    <row r="27" spans="1:4" ht="24.75" thickBot="1" x14ac:dyDescent="0.25">
      <c r="A27" s="5" t="s">
        <v>62</v>
      </c>
      <c r="B27" s="37">
        <f>'[2]2'!$X$31</f>
        <v>1243.567</v>
      </c>
      <c r="C27" s="38"/>
      <c r="D27" s="38"/>
    </row>
    <row r="28" spans="1:4" ht="48.75" thickBot="1" x14ac:dyDescent="0.25">
      <c r="A28" s="5" t="s">
        <v>63</v>
      </c>
      <c r="B28" s="37"/>
      <c r="C28" s="39"/>
      <c r="D28" s="39"/>
    </row>
    <row r="29" spans="1:4" x14ac:dyDescent="0.2">
      <c r="C29" s="29"/>
      <c r="D29" s="29"/>
    </row>
  </sheetData>
  <mergeCells count="8">
    <mergeCell ref="A8:B8"/>
    <mergeCell ref="A9:B9"/>
    <mergeCell ref="A10:B10"/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10</vt:lpstr>
      <vt:lpstr>форма 14</vt:lpstr>
      <vt:lpstr>форма 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ДобрынинаЕЕ</dc:creator>
  <cp:lastModifiedBy>User</cp:lastModifiedBy>
  <dcterms:created xsi:type="dcterms:W3CDTF">2017-08-16T09:00:16Z</dcterms:created>
  <dcterms:modified xsi:type="dcterms:W3CDTF">2018-06-08T06:39:30Z</dcterms:modified>
</cp:coreProperties>
</file>